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" windowWidth="15195" windowHeight="8445"/>
  </bookViews>
  <sheets>
    <sheet name="Prodavnica" sheetId="2" r:id="rId1"/>
    <sheet name="Prodavnica resenje" sheetId="4" r:id="rId2"/>
  </sheets>
  <calcPr calcId="124519"/>
</workbook>
</file>

<file path=xl/calcChain.xml><?xml version="1.0" encoding="utf-8"?>
<calcChain xmlns="http://schemas.openxmlformats.org/spreadsheetml/2006/main">
  <c r="K17" i="4"/>
  <c r="K16"/>
  <c r="F19"/>
  <c r="F18"/>
  <c r="F17"/>
  <c r="F16"/>
  <c r="M5"/>
  <c r="M6"/>
  <c r="M7"/>
  <c r="M8"/>
  <c r="M9"/>
  <c r="M10"/>
  <c r="M11"/>
  <c r="M12"/>
  <c r="M13"/>
  <c r="M4"/>
  <c r="L5"/>
  <c r="L6"/>
  <c r="L7"/>
  <c r="L8"/>
  <c r="L9"/>
  <c r="L10"/>
  <c r="L11"/>
  <c r="L12"/>
  <c r="L13"/>
  <c r="L4"/>
  <c r="K5"/>
  <c r="K6"/>
  <c r="K7"/>
  <c r="K8"/>
  <c r="K9"/>
  <c r="K10"/>
  <c r="K11"/>
  <c r="K12"/>
  <c r="K13"/>
  <c r="K4"/>
  <c r="I5"/>
  <c r="I6"/>
  <c r="I7"/>
  <c r="I8"/>
  <c r="I9"/>
  <c r="I10"/>
  <c r="I11"/>
  <c r="I12"/>
  <c r="I13"/>
  <c r="I4"/>
  <c r="G5"/>
  <c r="G6"/>
  <c r="G7"/>
  <c r="G8"/>
  <c r="G9"/>
  <c r="G10"/>
  <c r="G11"/>
  <c r="G12"/>
  <c r="G13"/>
  <c r="G4"/>
</calcChain>
</file>

<file path=xl/sharedStrings.xml><?xml version="1.0" encoding="utf-8"?>
<sst xmlns="http://schemas.openxmlformats.org/spreadsheetml/2006/main" count="76" uniqueCount="31">
  <si>
    <t>Šifra proizvoda</t>
  </si>
  <si>
    <t>Naziv</t>
  </si>
  <si>
    <t>Kategorija</t>
  </si>
  <si>
    <t>Nabavna cena</t>
  </si>
  <si>
    <t>Porez</t>
  </si>
  <si>
    <t>Marža</t>
  </si>
  <si>
    <t>Prodajna cena</t>
  </si>
  <si>
    <t>Količina u magacinu</t>
  </si>
  <si>
    <t xml:space="preserve">Ukupna vrednost </t>
  </si>
  <si>
    <t>prehrana</t>
  </si>
  <si>
    <t>higijena</t>
  </si>
  <si>
    <t>školski pribor</t>
  </si>
  <si>
    <t>hleb</t>
  </si>
  <si>
    <t>mleko</t>
  </si>
  <si>
    <t>jabuke</t>
  </si>
  <si>
    <t>sapun</t>
  </si>
  <si>
    <t>pavlaka</t>
  </si>
  <si>
    <t>mala sveska</t>
  </si>
  <si>
    <t>šampon</t>
  </si>
  <si>
    <t>pasta za zube</t>
  </si>
  <si>
    <t>olovka</t>
  </si>
  <si>
    <t>gumica</t>
  </si>
  <si>
    <t>Cena sa porezom</t>
  </si>
  <si>
    <t>Ukupna vrednost prehrambenih proizvoda</t>
  </si>
  <si>
    <t>Broj prehrambenih artikala</t>
  </si>
  <si>
    <t>Broj proizvoda skupljih od 20 din</t>
  </si>
  <si>
    <t>Najveća marža</t>
  </si>
  <si>
    <t>Vrednost robe u magacinu</t>
  </si>
  <si>
    <t>Zarada</t>
  </si>
  <si>
    <t>Ukupna zarada</t>
  </si>
  <si>
    <t>Potrebna nabavka (da/ne)</t>
  </si>
</sst>
</file>

<file path=xl/styles.xml><?xml version="1.0" encoding="utf-8"?>
<styleSheet xmlns="http://schemas.openxmlformats.org/spreadsheetml/2006/main">
  <numFmts count="2">
    <numFmt numFmtId="164" formatCode="#,##0.00\ &quot;Din.&quot;"/>
    <numFmt numFmtId="165" formatCode="0.0%"/>
  </numFmts>
  <fonts count="5">
    <font>
      <sz val="10"/>
      <name val="Arial"/>
      <charset val="238"/>
    </font>
    <font>
      <sz val="8"/>
      <name val="Arial"/>
      <family val="2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164" fontId="4" fillId="0" borderId="6" xfId="0" applyNumberFormat="1" applyFont="1" applyBorder="1"/>
    <xf numFmtId="2" fontId="4" fillId="0" borderId="6" xfId="0" applyNumberFormat="1" applyFont="1" applyBorder="1"/>
    <xf numFmtId="164" fontId="4" fillId="0" borderId="7" xfId="0" applyNumberFormat="1" applyFont="1" applyBorder="1"/>
    <xf numFmtId="0" fontId="4" fillId="2" borderId="7" xfId="0" applyFont="1" applyFill="1" applyBorder="1"/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164" fontId="4" fillId="0" borderId="10" xfId="0" applyNumberFormat="1" applyFont="1" applyBorder="1"/>
    <xf numFmtId="2" fontId="4" fillId="0" borderId="10" xfId="0" applyNumberFormat="1" applyFont="1" applyBorder="1"/>
    <xf numFmtId="164" fontId="4" fillId="0" borderId="11" xfId="0" applyNumberFormat="1" applyFont="1" applyBorder="1"/>
    <xf numFmtId="0" fontId="4" fillId="2" borderId="11" xfId="0" applyFont="1" applyFill="1" applyBorder="1"/>
    <xf numFmtId="0" fontId="4" fillId="0" borderId="12" xfId="0" applyFont="1" applyBorder="1"/>
    <xf numFmtId="0" fontId="4" fillId="0" borderId="0" xfId="0" applyFont="1"/>
    <xf numFmtId="165" fontId="4" fillId="0" borderId="6" xfId="0" applyNumberFormat="1" applyFont="1" applyBorder="1"/>
    <xf numFmtId="165" fontId="4" fillId="0" borderId="10" xfId="0" applyNumberFormat="1" applyFont="1" applyBorder="1"/>
    <xf numFmtId="164" fontId="4" fillId="2" borderId="7" xfId="0" applyNumberFormat="1" applyFont="1" applyFill="1" applyBorder="1"/>
    <xf numFmtId="164" fontId="4" fillId="2" borderId="11" xfId="0" applyNumberFormat="1" applyFont="1" applyFill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</cellXfs>
  <cellStyles count="1"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295275</xdr:colOff>
      <xdr:row>13</xdr:row>
      <xdr:rowOff>95250</xdr:rowOff>
    </xdr:from>
    <xdr:to>
      <xdr:col>12</xdr:col>
      <xdr:colOff>304800</xdr:colOff>
      <xdr:row>20</xdr:row>
      <xdr:rowOff>114300</xdr:rowOff>
    </xdr:to>
    <xdr:sp macro="" textlink="">
      <xdr:nvSpPr>
        <xdr:cNvPr id="2073" name="Line 1"/>
        <xdr:cNvSpPr>
          <a:spLocks noChangeShapeType="1"/>
        </xdr:cNvSpPr>
      </xdr:nvSpPr>
      <xdr:spPr bwMode="auto">
        <a:xfrm flipH="1">
          <a:off x="8277225" y="3162300"/>
          <a:ext cx="9525" cy="1333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19050</xdr:colOff>
      <xdr:row>20</xdr:row>
      <xdr:rowOff>38100</xdr:rowOff>
    </xdr:from>
    <xdr:to>
      <xdr:col>12</xdr:col>
      <xdr:colOff>161925</xdr:colOff>
      <xdr:row>24</xdr:row>
      <xdr:rowOff>57150</xdr:rowOff>
    </xdr:to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6429375" y="4419600"/>
          <a:ext cx="2066925" cy="666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sr-Latn-C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Nabavka je potrebna ako je količina u magacinu manja od 10</a:t>
          </a:r>
        </a:p>
        <a:p>
          <a:pPr algn="ctr" rtl="1">
            <a:defRPr sz="1000"/>
          </a:pPr>
          <a:endParaRPr lang="sr-Latn-C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28575</xdr:colOff>
      <xdr:row>20</xdr:row>
      <xdr:rowOff>28575</xdr:rowOff>
    </xdr:from>
    <xdr:to>
      <xdr:col>8</xdr:col>
      <xdr:colOff>409575</xdr:colOff>
      <xdr:row>28</xdr:row>
      <xdr:rowOff>28575</xdr:rowOff>
    </xdr:to>
    <xdr:sp macro="" textlink="">
      <xdr:nvSpPr>
        <xdr:cNvPr id="2051" name="Text Box 3"/>
        <xdr:cNvSpPr txBox="1">
          <a:spLocks noChangeArrowheads="1"/>
        </xdr:cNvSpPr>
      </xdr:nvSpPr>
      <xdr:spPr bwMode="auto">
        <a:xfrm>
          <a:off x="638175" y="4410075"/>
          <a:ext cx="5572125" cy="1295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sr-Latn-C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Tabelu formatirati kao u zadatku i uneti prikazane podatke. Izračunati prazne kolone u tabeli i ćelije ispod tabele. Zarada kod nekog proizvoda se računa kao razlika ukupne vrednosti prodajne i nabavne cene proizvoda u prodavnici. </a:t>
          </a:r>
        </a:p>
        <a:p>
          <a:pPr algn="l" rtl="1">
            <a:defRPr sz="1000"/>
          </a:pPr>
          <a:r>
            <a:rPr lang="sr-Latn-C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Visina redova (osim zaglavlja) je 16. Korišćeni font je Times New Roman 12 pt sa našim latiničnim slovima. Vrednost cena je ispisana sa dve decimale i oznakom za valutu, a porez i marža su sa jednim decimalnim mestom.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295275</xdr:colOff>
      <xdr:row>13</xdr:row>
      <xdr:rowOff>95250</xdr:rowOff>
    </xdr:from>
    <xdr:to>
      <xdr:col>12</xdr:col>
      <xdr:colOff>304800</xdr:colOff>
      <xdr:row>20</xdr:row>
      <xdr:rowOff>114300</xdr:rowOff>
    </xdr:to>
    <xdr:sp macro="" textlink="">
      <xdr:nvSpPr>
        <xdr:cNvPr id="4106" name="Line 1"/>
        <xdr:cNvSpPr>
          <a:spLocks noChangeShapeType="1"/>
        </xdr:cNvSpPr>
      </xdr:nvSpPr>
      <xdr:spPr bwMode="auto">
        <a:xfrm flipH="1">
          <a:off x="8601075" y="3162300"/>
          <a:ext cx="9525" cy="1333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19050</xdr:colOff>
      <xdr:row>20</xdr:row>
      <xdr:rowOff>38100</xdr:rowOff>
    </xdr:from>
    <xdr:to>
      <xdr:col>12</xdr:col>
      <xdr:colOff>161925</xdr:colOff>
      <xdr:row>24</xdr:row>
      <xdr:rowOff>57150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076950" y="4419600"/>
          <a:ext cx="2066925" cy="666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sr-Latn-C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Nabavka je potrebna ako je količina u magacinu manja od </a:t>
          </a: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5</a:t>
          </a:r>
          <a:r>
            <a:rPr lang="sr-Latn-C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  <a:p>
          <a:pPr algn="ctr" rtl="1">
            <a:defRPr sz="1000"/>
          </a:pPr>
          <a:endParaRPr lang="sr-Latn-C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28575</xdr:colOff>
      <xdr:row>20</xdr:row>
      <xdr:rowOff>28575</xdr:rowOff>
    </xdr:from>
    <xdr:to>
      <xdr:col>8</xdr:col>
      <xdr:colOff>409575</xdr:colOff>
      <xdr:row>28</xdr:row>
      <xdr:rowOff>28575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85750" y="4410075"/>
          <a:ext cx="5572125" cy="1295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sr-Latn-C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Tabelu formatirati kao u zadatku i uneti prikazane podatke. Izračunati prazne kolone u tabeli i ćelije ispod tabele. Zarada kod nekog proizvoda se računa kao razlika ukupne vrednosti prodajne i nabavne cene proizvoda u prodavnici. </a:t>
          </a:r>
        </a:p>
        <a:p>
          <a:pPr algn="l" rtl="1">
            <a:defRPr sz="1000"/>
          </a:pPr>
          <a:r>
            <a:rPr lang="sr-Latn-C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Visina redova (osim zaglavlja) je 16. Korišćeni font je Times New Roman 12 pt sa našim latiničnim slovima. Vrednost cena je ispisana sa dve decimale i oznakom za valutu, a porez i marža su sa jednim decimalnim mestom.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19"/>
  <sheetViews>
    <sheetView tabSelected="1" workbookViewId="0">
      <selection activeCell="J27" sqref="J27"/>
    </sheetView>
  </sheetViews>
  <sheetFormatPr defaultRowHeight="12.75"/>
  <cols>
    <col min="1" max="1" width="3.85546875" customWidth="1"/>
    <col min="2" max="2" width="10.5703125" customWidth="1"/>
    <col min="3" max="3" width="16.7109375" customWidth="1"/>
    <col min="4" max="4" width="13.5703125" customWidth="1"/>
    <col min="5" max="5" width="9.42578125" bestFit="1" customWidth="1"/>
    <col min="6" max="6" width="9.28515625" bestFit="1" customWidth="1"/>
    <col min="10" max="10" width="10.5703125" customWidth="1"/>
  </cols>
  <sheetData>
    <row r="2" spans="2:13" ht="13.5" thickBot="1"/>
    <row r="3" spans="2:13" ht="57.75" thickTop="1">
      <c r="B3" s="1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22</v>
      </c>
      <c r="H3" s="2" t="s">
        <v>5</v>
      </c>
      <c r="I3" s="2" t="s">
        <v>6</v>
      </c>
      <c r="J3" s="2" t="s">
        <v>7</v>
      </c>
      <c r="K3" s="3" t="s">
        <v>8</v>
      </c>
      <c r="L3" s="4" t="s">
        <v>28</v>
      </c>
      <c r="M3" s="5" t="s">
        <v>30</v>
      </c>
    </row>
    <row r="4" spans="2:13" ht="15.95" customHeight="1">
      <c r="B4" s="6">
        <v>1111</v>
      </c>
      <c r="C4" s="7" t="s">
        <v>12</v>
      </c>
      <c r="D4" s="7" t="s">
        <v>9</v>
      </c>
      <c r="E4" s="8">
        <v>15.5</v>
      </c>
      <c r="F4" s="21">
        <v>0.2</v>
      </c>
      <c r="G4" s="8"/>
      <c r="H4" s="21">
        <v>0.08</v>
      </c>
      <c r="I4" s="8"/>
      <c r="J4" s="9">
        <v>40</v>
      </c>
      <c r="K4" s="10"/>
      <c r="L4" s="11"/>
      <c r="M4" s="12"/>
    </row>
    <row r="5" spans="2:13" ht="15.95" customHeight="1">
      <c r="B5" s="6">
        <v>1112</v>
      </c>
      <c r="C5" s="7" t="s">
        <v>13</v>
      </c>
      <c r="D5" s="7" t="s">
        <v>9</v>
      </c>
      <c r="E5" s="8">
        <v>16</v>
      </c>
      <c r="F5" s="21">
        <v>0.22</v>
      </c>
      <c r="G5" s="8"/>
      <c r="H5" s="21">
        <v>0.08</v>
      </c>
      <c r="I5" s="8"/>
      <c r="J5" s="9">
        <v>35</v>
      </c>
      <c r="K5" s="10"/>
      <c r="L5" s="11"/>
      <c r="M5" s="12"/>
    </row>
    <row r="6" spans="2:13" ht="15.95" customHeight="1">
      <c r="B6" s="6">
        <v>1113</v>
      </c>
      <c r="C6" s="7" t="s">
        <v>14</v>
      </c>
      <c r="D6" s="7" t="s">
        <v>9</v>
      </c>
      <c r="E6" s="8">
        <v>55</v>
      </c>
      <c r="F6" s="21">
        <v>0.2</v>
      </c>
      <c r="G6" s="8"/>
      <c r="H6" s="21">
        <v>0.12</v>
      </c>
      <c r="I6" s="8"/>
      <c r="J6" s="9">
        <v>25</v>
      </c>
      <c r="K6" s="10"/>
      <c r="L6" s="11"/>
      <c r="M6" s="12"/>
    </row>
    <row r="7" spans="2:13" ht="15.95" customHeight="1">
      <c r="B7" s="6">
        <v>2111</v>
      </c>
      <c r="C7" s="7" t="s">
        <v>15</v>
      </c>
      <c r="D7" s="7" t="s">
        <v>10</v>
      </c>
      <c r="E7" s="8">
        <v>23.3</v>
      </c>
      <c r="F7" s="21">
        <v>0.18</v>
      </c>
      <c r="G7" s="8"/>
      <c r="H7" s="21">
        <v>0.1</v>
      </c>
      <c r="I7" s="8"/>
      <c r="J7" s="9">
        <v>30</v>
      </c>
      <c r="K7" s="10"/>
      <c r="L7" s="11"/>
      <c r="M7" s="12"/>
    </row>
    <row r="8" spans="2:13" ht="15.95" customHeight="1">
      <c r="B8" s="6">
        <v>1115</v>
      </c>
      <c r="C8" s="7" t="s">
        <v>16</v>
      </c>
      <c r="D8" s="7" t="s">
        <v>9</v>
      </c>
      <c r="E8" s="8">
        <v>15.84</v>
      </c>
      <c r="F8" s="21">
        <v>0.2</v>
      </c>
      <c r="G8" s="8"/>
      <c r="H8" s="21">
        <v>0.08</v>
      </c>
      <c r="I8" s="8"/>
      <c r="J8" s="9">
        <v>25</v>
      </c>
      <c r="K8" s="10"/>
      <c r="L8" s="11"/>
      <c r="M8" s="12"/>
    </row>
    <row r="9" spans="2:13" ht="15.95" customHeight="1">
      <c r="B9" s="6">
        <v>3111</v>
      </c>
      <c r="C9" s="7" t="s">
        <v>17</v>
      </c>
      <c r="D9" s="7" t="s">
        <v>11</v>
      </c>
      <c r="E9" s="8">
        <v>12.25</v>
      </c>
      <c r="F9" s="21">
        <v>0.25</v>
      </c>
      <c r="G9" s="8"/>
      <c r="H9" s="21">
        <v>0.1</v>
      </c>
      <c r="I9" s="8"/>
      <c r="J9" s="9">
        <v>30</v>
      </c>
      <c r="K9" s="10"/>
      <c r="L9" s="11"/>
      <c r="M9" s="12"/>
    </row>
    <row r="10" spans="2:13" ht="15.95" customHeight="1">
      <c r="B10" s="6">
        <v>2112</v>
      </c>
      <c r="C10" s="7" t="s">
        <v>18</v>
      </c>
      <c r="D10" s="7" t="s">
        <v>10</v>
      </c>
      <c r="E10" s="8">
        <v>43.89</v>
      </c>
      <c r="F10" s="21">
        <v>0.22</v>
      </c>
      <c r="G10" s="8"/>
      <c r="H10" s="21">
        <v>0.1</v>
      </c>
      <c r="I10" s="8"/>
      <c r="J10" s="9">
        <v>40</v>
      </c>
      <c r="K10" s="10"/>
      <c r="L10" s="11"/>
      <c r="M10" s="12"/>
    </row>
    <row r="11" spans="2:13" ht="15.95" customHeight="1">
      <c r="B11" s="6">
        <v>2113</v>
      </c>
      <c r="C11" s="7" t="s">
        <v>19</v>
      </c>
      <c r="D11" s="7" t="s">
        <v>10</v>
      </c>
      <c r="E11" s="8">
        <v>39.549999999999997</v>
      </c>
      <c r="F11" s="21">
        <v>0.22</v>
      </c>
      <c r="G11" s="8"/>
      <c r="H11" s="21">
        <v>0.1</v>
      </c>
      <c r="I11" s="8"/>
      <c r="J11" s="9">
        <v>45</v>
      </c>
      <c r="K11" s="10"/>
      <c r="L11" s="11"/>
      <c r="M11" s="12"/>
    </row>
    <row r="12" spans="2:13" ht="15.95" customHeight="1">
      <c r="B12" s="6">
        <v>3112</v>
      </c>
      <c r="C12" s="7" t="s">
        <v>20</v>
      </c>
      <c r="D12" s="7" t="s">
        <v>11</v>
      </c>
      <c r="E12" s="8">
        <v>12.2</v>
      </c>
      <c r="F12" s="21">
        <v>0.25</v>
      </c>
      <c r="G12" s="8"/>
      <c r="H12" s="21">
        <v>0.1</v>
      </c>
      <c r="I12" s="8"/>
      <c r="J12" s="9">
        <v>55</v>
      </c>
      <c r="K12" s="10"/>
      <c r="L12" s="11"/>
      <c r="M12" s="12"/>
    </row>
    <row r="13" spans="2:13" ht="15.95" customHeight="1" thickBot="1">
      <c r="B13" s="13">
        <v>3113</v>
      </c>
      <c r="C13" s="14" t="s">
        <v>21</v>
      </c>
      <c r="D13" s="14" t="s">
        <v>11</v>
      </c>
      <c r="E13" s="15">
        <v>13.25</v>
      </c>
      <c r="F13" s="22">
        <v>0.25</v>
      </c>
      <c r="G13" s="15"/>
      <c r="H13" s="22">
        <v>0.1</v>
      </c>
      <c r="I13" s="15"/>
      <c r="J13" s="16">
        <v>60</v>
      </c>
      <c r="K13" s="17"/>
      <c r="L13" s="18"/>
      <c r="M13" s="19"/>
    </row>
    <row r="14" spans="2:13" ht="15.75" thickTop="1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</row>
    <row r="15" spans="2:13" ht="15"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2:13" ht="15">
      <c r="B16" s="25" t="s">
        <v>24</v>
      </c>
      <c r="C16" s="25"/>
      <c r="D16" s="25"/>
      <c r="E16" s="20"/>
      <c r="F16" s="7"/>
      <c r="G16" s="20"/>
      <c r="H16" s="26" t="s">
        <v>27</v>
      </c>
      <c r="I16" s="26"/>
      <c r="J16" s="26"/>
      <c r="K16" s="27"/>
      <c r="L16" s="28"/>
      <c r="M16" s="20"/>
    </row>
    <row r="17" spans="2:13" ht="15">
      <c r="B17" s="25" t="s">
        <v>23</v>
      </c>
      <c r="C17" s="25"/>
      <c r="D17" s="25"/>
      <c r="E17" s="20"/>
      <c r="F17" s="7"/>
      <c r="G17" s="20"/>
      <c r="H17" s="26" t="s">
        <v>29</v>
      </c>
      <c r="I17" s="26"/>
      <c r="J17" s="26"/>
      <c r="K17" s="27"/>
      <c r="L17" s="28"/>
      <c r="M17" s="20"/>
    </row>
    <row r="18" spans="2:13" ht="15">
      <c r="B18" s="25" t="s">
        <v>25</v>
      </c>
      <c r="C18" s="25"/>
      <c r="D18" s="25"/>
      <c r="E18" s="20"/>
      <c r="F18" s="7"/>
      <c r="G18" s="20"/>
      <c r="H18" s="20"/>
      <c r="I18" s="20"/>
      <c r="J18" s="20"/>
      <c r="K18" s="20"/>
      <c r="L18" s="20"/>
      <c r="M18" s="20"/>
    </row>
    <row r="19" spans="2:13" ht="15">
      <c r="B19" s="25" t="s">
        <v>26</v>
      </c>
      <c r="C19" s="25"/>
      <c r="D19" s="25"/>
      <c r="E19" s="20"/>
      <c r="F19" s="7"/>
      <c r="G19" s="20"/>
      <c r="H19" s="20"/>
      <c r="I19" s="20"/>
      <c r="J19" s="20"/>
      <c r="K19" s="20"/>
      <c r="L19" s="20"/>
      <c r="M19" s="20"/>
    </row>
  </sheetData>
  <sheetProtection selectLockedCells="1" selectUnlockedCells="1"/>
  <mergeCells count="8">
    <mergeCell ref="B19:D19"/>
    <mergeCell ref="H16:J16"/>
    <mergeCell ref="K16:L16"/>
    <mergeCell ref="H17:J17"/>
    <mergeCell ref="K17:L17"/>
    <mergeCell ref="B17:D17"/>
    <mergeCell ref="B16:D16"/>
    <mergeCell ref="B18:D18"/>
  </mergeCells>
  <phoneticPr fontId="1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M19"/>
  <sheetViews>
    <sheetView workbookViewId="0">
      <selection activeCell="O22" sqref="O22"/>
    </sheetView>
  </sheetViews>
  <sheetFormatPr defaultRowHeight="12.75"/>
  <cols>
    <col min="1" max="1" width="3.85546875" customWidth="1"/>
    <col min="2" max="2" width="10.5703125" customWidth="1"/>
    <col min="3" max="3" width="16.7109375" customWidth="1"/>
    <col min="4" max="4" width="13.5703125" customWidth="1"/>
    <col min="5" max="5" width="9.42578125" bestFit="1" customWidth="1"/>
    <col min="6" max="6" width="9.28515625" bestFit="1" customWidth="1"/>
    <col min="7" max="7" width="9.5703125" bestFit="1" customWidth="1"/>
    <col min="9" max="9" width="9.5703125" bestFit="1" customWidth="1"/>
    <col min="10" max="10" width="10.5703125" customWidth="1"/>
    <col min="11" max="11" width="12" customWidth="1"/>
    <col min="12" max="12" width="10.28515625" customWidth="1"/>
  </cols>
  <sheetData>
    <row r="2" spans="2:13" ht="13.5" thickBot="1"/>
    <row r="3" spans="2:13" ht="57.75" thickTop="1">
      <c r="B3" s="1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22</v>
      </c>
      <c r="H3" s="2" t="s">
        <v>5</v>
      </c>
      <c r="I3" s="2" t="s">
        <v>6</v>
      </c>
      <c r="J3" s="2" t="s">
        <v>7</v>
      </c>
      <c r="K3" s="3" t="s">
        <v>8</v>
      </c>
      <c r="L3" s="4" t="s">
        <v>28</v>
      </c>
      <c r="M3" s="5" t="s">
        <v>30</v>
      </c>
    </row>
    <row r="4" spans="2:13" ht="15.95" customHeight="1">
      <c r="B4" s="6">
        <v>1111</v>
      </c>
      <c r="C4" s="7" t="s">
        <v>12</v>
      </c>
      <c r="D4" s="7" t="s">
        <v>9</v>
      </c>
      <c r="E4" s="8">
        <v>15.5</v>
      </c>
      <c r="F4" s="21">
        <v>0.2</v>
      </c>
      <c r="G4" s="8">
        <f>E4+E4*F4</f>
        <v>18.600000000000001</v>
      </c>
      <c r="H4" s="21">
        <v>0.08</v>
      </c>
      <c r="I4" s="8">
        <f>G4+G4*H4</f>
        <v>20.088000000000001</v>
      </c>
      <c r="J4" s="9">
        <v>40</v>
      </c>
      <c r="K4" s="10">
        <f>I4*J4</f>
        <v>803.52</v>
      </c>
      <c r="L4" s="23">
        <f>K4-E4*J4</f>
        <v>183.51999999999998</v>
      </c>
      <c r="M4" s="12" t="str">
        <f>IF(J4&lt;50,"Da","Ne")</f>
        <v>Da</v>
      </c>
    </row>
    <row r="5" spans="2:13" ht="15.95" customHeight="1">
      <c r="B5" s="6">
        <v>1112</v>
      </c>
      <c r="C5" s="7" t="s">
        <v>13</v>
      </c>
      <c r="D5" s="7" t="s">
        <v>9</v>
      </c>
      <c r="E5" s="8">
        <v>16</v>
      </c>
      <c r="F5" s="21">
        <v>0.22</v>
      </c>
      <c r="G5" s="8">
        <f t="shared" ref="G5:G13" si="0">E5+E5*F5</f>
        <v>19.52</v>
      </c>
      <c r="H5" s="21">
        <v>0.08</v>
      </c>
      <c r="I5" s="8">
        <f t="shared" ref="I5:I13" si="1">G5+G5*H5</f>
        <v>21.081599999999998</v>
      </c>
      <c r="J5" s="9">
        <v>35</v>
      </c>
      <c r="K5" s="10">
        <f t="shared" ref="K5:K13" si="2">I5*J5</f>
        <v>737.85599999999988</v>
      </c>
      <c r="L5" s="23">
        <f t="shared" ref="L5:L13" si="3">K5-E5*J5</f>
        <v>177.85599999999988</v>
      </c>
      <c r="M5" s="12" t="str">
        <f t="shared" ref="M5:M13" si="4">IF(J5&lt;50,"Da","Ne")</f>
        <v>Da</v>
      </c>
    </row>
    <row r="6" spans="2:13" ht="15.95" customHeight="1">
      <c r="B6" s="6">
        <v>1113</v>
      </c>
      <c r="C6" s="7" t="s">
        <v>14</v>
      </c>
      <c r="D6" s="7" t="s">
        <v>9</v>
      </c>
      <c r="E6" s="8">
        <v>55</v>
      </c>
      <c r="F6" s="21">
        <v>0.2</v>
      </c>
      <c r="G6" s="8">
        <f t="shared" si="0"/>
        <v>66</v>
      </c>
      <c r="H6" s="21">
        <v>0.12</v>
      </c>
      <c r="I6" s="8">
        <f t="shared" si="1"/>
        <v>73.92</v>
      </c>
      <c r="J6" s="9">
        <v>25</v>
      </c>
      <c r="K6" s="10">
        <f t="shared" si="2"/>
        <v>1848</v>
      </c>
      <c r="L6" s="23">
        <f t="shared" si="3"/>
        <v>473</v>
      </c>
      <c r="M6" s="12" t="str">
        <f t="shared" si="4"/>
        <v>Da</v>
      </c>
    </row>
    <row r="7" spans="2:13" ht="15.95" customHeight="1">
      <c r="B7" s="6">
        <v>2111</v>
      </c>
      <c r="C7" s="7" t="s">
        <v>15</v>
      </c>
      <c r="D7" s="7" t="s">
        <v>10</v>
      </c>
      <c r="E7" s="8">
        <v>23.3</v>
      </c>
      <c r="F7" s="21">
        <v>0.18</v>
      </c>
      <c r="G7" s="8">
        <f t="shared" si="0"/>
        <v>27.494</v>
      </c>
      <c r="H7" s="21">
        <v>0.1</v>
      </c>
      <c r="I7" s="8">
        <f t="shared" si="1"/>
        <v>30.243400000000001</v>
      </c>
      <c r="J7" s="9">
        <v>30</v>
      </c>
      <c r="K7" s="10">
        <f t="shared" si="2"/>
        <v>907.30200000000002</v>
      </c>
      <c r="L7" s="23">
        <f t="shared" si="3"/>
        <v>208.30200000000002</v>
      </c>
      <c r="M7" s="12" t="str">
        <f t="shared" si="4"/>
        <v>Da</v>
      </c>
    </row>
    <row r="8" spans="2:13" ht="15.95" customHeight="1">
      <c r="B8" s="6">
        <v>1115</v>
      </c>
      <c r="C8" s="7" t="s">
        <v>16</v>
      </c>
      <c r="D8" s="7" t="s">
        <v>9</v>
      </c>
      <c r="E8" s="8">
        <v>15.84</v>
      </c>
      <c r="F8" s="21">
        <v>0.2</v>
      </c>
      <c r="G8" s="8">
        <f t="shared" si="0"/>
        <v>19.007999999999999</v>
      </c>
      <c r="H8" s="21">
        <v>0.08</v>
      </c>
      <c r="I8" s="8">
        <f t="shared" si="1"/>
        <v>20.528639999999999</v>
      </c>
      <c r="J8" s="9">
        <v>25</v>
      </c>
      <c r="K8" s="10">
        <f t="shared" si="2"/>
        <v>513.21600000000001</v>
      </c>
      <c r="L8" s="23">
        <f t="shared" si="3"/>
        <v>117.21600000000001</v>
      </c>
      <c r="M8" s="12" t="str">
        <f t="shared" si="4"/>
        <v>Da</v>
      </c>
    </row>
    <row r="9" spans="2:13" ht="15.95" customHeight="1">
      <c r="B9" s="6">
        <v>3111</v>
      </c>
      <c r="C9" s="7" t="s">
        <v>17</v>
      </c>
      <c r="D9" s="7" t="s">
        <v>11</v>
      </c>
      <c r="E9" s="8">
        <v>12.25</v>
      </c>
      <c r="F9" s="21">
        <v>0.25</v>
      </c>
      <c r="G9" s="8">
        <f t="shared" si="0"/>
        <v>15.3125</v>
      </c>
      <c r="H9" s="21">
        <v>0.1</v>
      </c>
      <c r="I9" s="8">
        <f t="shared" si="1"/>
        <v>16.84375</v>
      </c>
      <c r="J9" s="9">
        <v>30</v>
      </c>
      <c r="K9" s="10">
        <f t="shared" si="2"/>
        <v>505.3125</v>
      </c>
      <c r="L9" s="23">
        <f t="shared" si="3"/>
        <v>137.8125</v>
      </c>
      <c r="M9" s="12" t="str">
        <f t="shared" si="4"/>
        <v>Da</v>
      </c>
    </row>
    <row r="10" spans="2:13" ht="15.95" customHeight="1">
      <c r="B10" s="6">
        <v>2112</v>
      </c>
      <c r="C10" s="7" t="s">
        <v>18</v>
      </c>
      <c r="D10" s="7" t="s">
        <v>10</v>
      </c>
      <c r="E10" s="8">
        <v>43.89</v>
      </c>
      <c r="F10" s="21">
        <v>0.22</v>
      </c>
      <c r="G10" s="8">
        <f t="shared" si="0"/>
        <v>53.5458</v>
      </c>
      <c r="H10" s="21">
        <v>0.1</v>
      </c>
      <c r="I10" s="8">
        <f t="shared" si="1"/>
        <v>58.900379999999998</v>
      </c>
      <c r="J10" s="9">
        <v>40</v>
      </c>
      <c r="K10" s="10">
        <f t="shared" si="2"/>
        <v>2356.0151999999998</v>
      </c>
      <c r="L10" s="23">
        <f t="shared" si="3"/>
        <v>600.41519999999991</v>
      </c>
      <c r="M10" s="12" t="str">
        <f t="shared" si="4"/>
        <v>Da</v>
      </c>
    </row>
    <row r="11" spans="2:13" ht="15.95" customHeight="1">
      <c r="B11" s="6">
        <v>2113</v>
      </c>
      <c r="C11" s="7" t="s">
        <v>19</v>
      </c>
      <c r="D11" s="7" t="s">
        <v>10</v>
      </c>
      <c r="E11" s="8">
        <v>39.549999999999997</v>
      </c>
      <c r="F11" s="21">
        <v>0.22</v>
      </c>
      <c r="G11" s="8">
        <f t="shared" si="0"/>
        <v>48.250999999999998</v>
      </c>
      <c r="H11" s="21">
        <v>0.1</v>
      </c>
      <c r="I11" s="8">
        <f t="shared" si="1"/>
        <v>53.076099999999997</v>
      </c>
      <c r="J11" s="9">
        <v>45</v>
      </c>
      <c r="K11" s="10">
        <f t="shared" si="2"/>
        <v>2388.4245000000001</v>
      </c>
      <c r="L11" s="23">
        <f t="shared" si="3"/>
        <v>608.67450000000031</v>
      </c>
      <c r="M11" s="12" t="str">
        <f t="shared" si="4"/>
        <v>Da</v>
      </c>
    </row>
    <row r="12" spans="2:13" ht="15.95" customHeight="1">
      <c r="B12" s="6">
        <v>3112</v>
      </c>
      <c r="C12" s="7" t="s">
        <v>20</v>
      </c>
      <c r="D12" s="7" t="s">
        <v>11</v>
      </c>
      <c r="E12" s="8">
        <v>12.2</v>
      </c>
      <c r="F12" s="21">
        <v>0.25</v>
      </c>
      <c r="G12" s="8">
        <f t="shared" si="0"/>
        <v>15.25</v>
      </c>
      <c r="H12" s="21">
        <v>0.1</v>
      </c>
      <c r="I12" s="8">
        <f t="shared" si="1"/>
        <v>16.774999999999999</v>
      </c>
      <c r="J12" s="9">
        <v>55</v>
      </c>
      <c r="K12" s="10">
        <f t="shared" si="2"/>
        <v>922.62499999999989</v>
      </c>
      <c r="L12" s="23">
        <f t="shared" si="3"/>
        <v>251.62499999999989</v>
      </c>
      <c r="M12" s="12" t="str">
        <f t="shared" si="4"/>
        <v>Ne</v>
      </c>
    </row>
    <row r="13" spans="2:13" ht="15.95" customHeight="1" thickBot="1">
      <c r="B13" s="13">
        <v>3113</v>
      </c>
      <c r="C13" s="14" t="s">
        <v>21</v>
      </c>
      <c r="D13" s="14" t="s">
        <v>11</v>
      </c>
      <c r="E13" s="15">
        <v>13.25</v>
      </c>
      <c r="F13" s="22">
        <v>0.25</v>
      </c>
      <c r="G13" s="15">
        <f t="shared" si="0"/>
        <v>16.5625</v>
      </c>
      <c r="H13" s="22">
        <v>0.1</v>
      </c>
      <c r="I13" s="15">
        <f t="shared" si="1"/>
        <v>18.21875</v>
      </c>
      <c r="J13" s="16">
        <v>60</v>
      </c>
      <c r="K13" s="17">
        <f t="shared" si="2"/>
        <v>1093.125</v>
      </c>
      <c r="L13" s="24">
        <f t="shared" si="3"/>
        <v>298.125</v>
      </c>
      <c r="M13" s="19" t="str">
        <f t="shared" si="4"/>
        <v>Ne</v>
      </c>
    </row>
    <row r="14" spans="2:13" ht="15.75" thickTop="1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</row>
    <row r="15" spans="2:13" ht="15"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2:13" ht="15">
      <c r="B16" s="25" t="s">
        <v>24</v>
      </c>
      <c r="C16" s="25"/>
      <c r="D16" s="25"/>
      <c r="E16" s="20"/>
      <c r="F16" s="7">
        <f>COUNTIF(D4:D13,"prehrana")</f>
        <v>4</v>
      </c>
      <c r="G16" s="20"/>
      <c r="H16" s="26" t="s">
        <v>27</v>
      </c>
      <c r="I16" s="26"/>
      <c r="J16" s="26"/>
      <c r="K16" s="29">
        <f>SUM(K4:K15)</f>
        <v>12075.396199999999</v>
      </c>
      <c r="L16" s="28"/>
      <c r="M16" s="20"/>
    </row>
    <row r="17" spans="2:13" ht="15">
      <c r="B17" s="25" t="s">
        <v>23</v>
      </c>
      <c r="C17" s="25"/>
      <c r="D17" s="25"/>
      <c r="E17" s="20"/>
      <c r="F17" s="7">
        <f>SUMIF(D4:D13,"prehrana",E4:E13)</f>
        <v>102.34</v>
      </c>
      <c r="G17" s="20"/>
      <c r="H17" s="26" t="s">
        <v>29</v>
      </c>
      <c r="I17" s="26"/>
      <c r="J17" s="26"/>
      <c r="K17" s="29">
        <f>SUM(L4:L13)</f>
        <v>3056.5461999999998</v>
      </c>
      <c r="L17" s="28"/>
      <c r="M17" s="20"/>
    </row>
    <row r="18" spans="2:13" ht="15">
      <c r="B18" s="25" t="s">
        <v>25</v>
      </c>
      <c r="C18" s="25"/>
      <c r="D18" s="25"/>
      <c r="E18" s="20"/>
      <c r="F18" s="7">
        <f>COUNTIF(E4:E13,"&gt;20")</f>
        <v>4</v>
      </c>
      <c r="G18" s="20"/>
      <c r="H18" s="20"/>
      <c r="I18" s="20"/>
      <c r="J18" s="20"/>
      <c r="K18" s="20"/>
      <c r="L18" s="20"/>
      <c r="M18" s="20"/>
    </row>
    <row r="19" spans="2:13" ht="15">
      <c r="B19" s="25" t="s">
        <v>26</v>
      </c>
      <c r="C19" s="25"/>
      <c r="D19" s="25"/>
      <c r="E19" s="20"/>
      <c r="F19" s="21">
        <f>MAX(H4:H13)</f>
        <v>0.12</v>
      </c>
      <c r="G19" s="20"/>
      <c r="H19" s="20"/>
      <c r="I19" s="20"/>
      <c r="J19" s="20"/>
      <c r="K19" s="20"/>
      <c r="L19" s="20"/>
      <c r="M19" s="20"/>
    </row>
  </sheetData>
  <sheetProtection password="CC1D" sheet="1" objects="1" scenarios="1" selectLockedCells="1" selectUnlockedCells="1"/>
  <mergeCells count="8">
    <mergeCell ref="B18:D18"/>
    <mergeCell ref="B19:D19"/>
    <mergeCell ref="B16:D16"/>
    <mergeCell ref="H16:J16"/>
    <mergeCell ref="K16:L16"/>
    <mergeCell ref="B17:D17"/>
    <mergeCell ref="H17:J17"/>
    <mergeCell ref="K17:L17"/>
  </mergeCells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Радни листови</vt:lpstr>
      </vt:variant>
      <vt:variant>
        <vt:i4>2</vt:i4>
      </vt:variant>
    </vt:vector>
  </HeadingPairs>
  <TitlesOfParts>
    <vt:vector size="2" baseType="lpstr">
      <vt:lpstr>Prodavnica</vt:lpstr>
      <vt:lpstr>Prodavnica resenje</vt:lpstr>
    </vt:vector>
  </TitlesOfParts>
  <Company>Kuca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 Stojakovic</dc:creator>
  <cp:lastModifiedBy>Kabinet informatike</cp:lastModifiedBy>
  <dcterms:created xsi:type="dcterms:W3CDTF">2005-06-14T06:56:31Z</dcterms:created>
  <dcterms:modified xsi:type="dcterms:W3CDTF">2009-06-02T14:07:48Z</dcterms:modified>
</cp:coreProperties>
</file>